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te internet 2024\"/>
    </mc:Choice>
  </mc:AlternateContent>
  <xr:revisionPtr revIDLastSave="0" documentId="13_ncr:1_{8A73E975-501F-467C-95B2-D9C4E9F7485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ébergement non-classé" sheetId="2" r:id="rId1"/>
    <sheet name="hébergement classé" sheetId="9" r:id="rId2"/>
  </sheets>
  <definedNames>
    <definedName name="_xlnm.Print_Area" localSheetId="1">'hébergement classé'!$A$1:$N$24</definedName>
    <definedName name="_xlnm.Print_Area" localSheetId="0">'hébergement non-classé'!$A$1:$N$24</definedName>
  </definedNames>
  <calcPr calcId="191029"/>
</workbook>
</file>

<file path=xl/calcChain.xml><?xml version="1.0" encoding="utf-8"?>
<calcChain xmlns="http://schemas.openxmlformats.org/spreadsheetml/2006/main">
  <c r="I11" i="2" l="1"/>
  <c r="G11" i="2"/>
  <c r="H11" i="2" s="1"/>
  <c r="J11" i="2" s="1"/>
  <c r="H12" i="9"/>
  <c r="L12" i="9" s="1"/>
  <c r="N11" i="2" l="1"/>
  <c r="M11" i="2"/>
  <c r="L11" i="2"/>
  <c r="K11" i="2"/>
  <c r="I12" i="9"/>
  <c r="J12" i="9"/>
  <c r="K12" i="9"/>
  <c r="H10" i="9"/>
  <c r="K3" i="9"/>
  <c r="F17" i="9" s="1"/>
  <c r="G11" i="9"/>
  <c r="H11" i="9" s="1"/>
  <c r="G13" i="9"/>
  <c r="G14" i="9"/>
  <c r="G15" i="9"/>
  <c r="G16" i="9"/>
  <c r="G17" i="9"/>
  <c r="G18" i="9"/>
  <c r="G19" i="9"/>
  <c r="A11" i="9"/>
  <c r="A12" i="9" s="1"/>
  <c r="A13" i="9" s="1"/>
  <c r="A14" i="9" s="1"/>
  <c r="A15" i="9" s="1"/>
  <c r="A16" i="9" s="1"/>
  <c r="A17" i="9" s="1"/>
  <c r="A18" i="9" s="1"/>
  <c r="A19" i="9" s="1"/>
  <c r="G12" i="2"/>
  <c r="H12" i="2" s="1"/>
  <c r="I12" i="2"/>
  <c r="G13" i="2"/>
  <c r="H13" i="2" s="1"/>
  <c r="I13" i="2"/>
  <c r="G14" i="2"/>
  <c r="H14" i="2" s="1"/>
  <c r="I14" i="2"/>
  <c r="G15" i="2"/>
  <c r="H15" i="2" s="1"/>
  <c r="I15" i="2"/>
  <c r="G16" i="2"/>
  <c r="H16" i="2" s="1"/>
  <c r="I16" i="2"/>
  <c r="G17" i="2"/>
  <c r="H17" i="2" s="1"/>
  <c r="I17" i="2"/>
  <c r="G18" i="2"/>
  <c r="H18" i="2" s="1"/>
  <c r="I18" i="2"/>
  <c r="G19" i="2"/>
  <c r="H19" i="2" s="1"/>
  <c r="I19" i="2"/>
  <c r="I10" i="2"/>
  <c r="G10" i="2"/>
  <c r="H10" i="2" s="1"/>
  <c r="J10" i="2" l="1"/>
  <c r="M10" i="2" s="1"/>
  <c r="M20" i="2" s="1"/>
  <c r="F13" i="9"/>
  <c r="H13" i="9" s="1"/>
  <c r="J13" i="9" s="1"/>
  <c r="F12" i="9"/>
  <c r="F11" i="9"/>
  <c r="K11" i="9" s="1"/>
  <c r="F18" i="9"/>
  <c r="F16" i="9"/>
  <c r="H16" i="9" s="1"/>
  <c r="I16" i="9" s="1"/>
  <c r="F15" i="9"/>
  <c r="H15" i="9" s="1"/>
  <c r="I15" i="9" s="1"/>
  <c r="F14" i="9"/>
  <c r="H14" i="9" s="1"/>
  <c r="K14" i="9" s="1"/>
  <c r="F10" i="9"/>
  <c r="J10" i="9" s="1"/>
  <c r="F19" i="9"/>
  <c r="N10" i="2"/>
  <c r="J20" i="2"/>
  <c r="K10" i="2" l="1"/>
  <c r="K20" i="2" s="1"/>
  <c r="L10" i="2"/>
  <c r="L20" i="2" s="1"/>
  <c r="J15" i="9"/>
  <c r="H18" i="9"/>
  <c r="I18" i="9" s="1"/>
  <c r="H19" i="9"/>
  <c r="J19" i="9" s="1"/>
  <c r="K15" i="9"/>
  <c r="L15" i="9" s="1"/>
  <c r="K13" i="9"/>
  <c r="I13" i="9"/>
  <c r="L13" i="9" s="1"/>
  <c r="K16" i="9"/>
  <c r="J14" i="9"/>
  <c r="I14" i="9"/>
  <c r="J16" i="9"/>
  <c r="J11" i="9"/>
  <c r="I11" i="9"/>
  <c r="I10" i="9"/>
  <c r="K10" i="9"/>
  <c r="J12" i="2"/>
  <c r="N12" i="2" s="1"/>
  <c r="J13" i="2"/>
  <c r="N13" i="2" s="1"/>
  <c r="N20" i="2" s="1"/>
  <c r="J14" i="2"/>
  <c r="N14" i="2" s="1"/>
  <c r="J15" i="2"/>
  <c r="N15" i="2" s="1"/>
  <c r="J16" i="2"/>
  <c r="N16" i="2" s="1"/>
  <c r="J17" i="2"/>
  <c r="N17" i="2" s="1"/>
  <c r="J18" i="2"/>
  <c r="N18" i="2" s="1"/>
  <c r="J19" i="2"/>
  <c r="N19" i="2" s="1"/>
  <c r="J18" i="9" l="1"/>
  <c r="K18" i="9"/>
  <c r="I19" i="9"/>
  <c r="L11" i="9"/>
  <c r="K19" i="9"/>
  <c r="L19" i="9" s="1"/>
  <c r="L16" i="9"/>
  <c r="L14" i="9"/>
  <c r="L18" i="9"/>
  <c r="H17" i="9"/>
  <c r="H20" i="9" s="1"/>
  <c r="L10" i="9"/>
  <c r="K14" i="2"/>
  <c r="M14" i="2"/>
  <c r="L14" i="2"/>
  <c r="M13" i="2"/>
  <c r="K13" i="2"/>
  <c r="L13" i="2"/>
  <c r="M19" i="2"/>
  <c r="K19" i="2"/>
  <c r="L19" i="2"/>
  <c r="K18" i="2"/>
  <c r="L18" i="2"/>
  <c r="M18" i="2"/>
  <c r="M17" i="2"/>
  <c r="K17" i="2"/>
  <c r="L17" i="2"/>
  <c r="K12" i="2"/>
  <c r="L12" i="2"/>
  <c r="M12" i="2"/>
  <c r="K16" i="2"/>
  <c r="M16" i="2"/>
  <c r="L16" i="2"/>
  <c r="M15" i="2"/>
  <c r="K15" i="2"/>
  <c r="L15" i="2"/>
  <c r="A11" i="2"/>
  <c r="A12" i="2" s="1"/>
  <c r="A13" i="2" s="1"/>
  <c r="A14" i="2" s="1"/>
  <c r="A15" i="2" s="1"/>
  <c r="A16" i="2" s="1"/>
  <c r="A17" i="2" s="1"/>
  <c r="A18" i="2" s="1"/>
  <c r="A19" i="2" s="1"/>
  <c r="K17" i="9" l="1"/>
  <c r="K20" i="9" s="1"/>
  <c r="I17" i="9"/>
  <c r="J17" i="9"/>
  <c r="J20" i="9" s="1"/>
  <c r="L17" i="9" l="1"/>
  <c r="I20" i="9"/>
  <c r="L20" i="9" l="1"/>
</calcChain>
</file>

<file path=xl/sharedStrings.xml><?xml version="1.0" encoding="utf-8"?>
<sst xmlns="http://schemas.openxmlformats.org/spreadsheetml/2006/main" count="91" uniqueCount="61">
  <si>
    <t>a</t>
  </si>
  <si>
    <t>b</t>
  </si>
  <si>
    <t>c</t>
  </si>
  <si>
    <t>d</t>
  </si>
  <si>
    <t>e</t>
  </si>
  <si>
    <t>séjour</t>
  </si>
  <si>
    <t>nombre de personnes</t>
  </si>
  <si>
    <t>TdS communale</t>
  </si>
  <si>
    <t>TdS totale à collecter</t>
  </si>
  <si>
    <t>Signature du logeur :</t>
  </si>
  <si>
    <t>NOM Prénom  / qualité (pro.) cachet (pro.)</t>
  </si>
  <si>
    <t>N° d'ordre</t>
  </si>
  <si>
    <t>TdS            régionale</t>
  </si>
  <si>
    <r>
      <rPr>
        <sz val="11"/>
        <color theme="1"/>
        <rFont val="Calibri"/>
        <family val="2"/>
        <scheme val="minor"/>
      </rPr>
      <t>Fait à</t>
    </r>
    <r>
      <rPr>
        <b/>
        <sz val="11"/>
        <color theme="1"/>
        <rFont val="Calibri"/>
        <family val="2"/>
        <scheme val="minor"/>
      </rPr>
      <t xml:space="preserve"> ……………………………………... </t>
    </r>
    <r>
      <rPr>
        <sz val="11"/>
        <color theme="1"/>
        <rFont val="Calibri"/>
        <family val="2"/>
        <scheme val="minor"/>
      </rPr>
      <t>le ……………………………………</t>
    </r>
  </si>
  <si>
    <r>
      <t>NOM DU PROPRIETAIRE ou de l'ETABLISSEMENT</t>
    </r>
    <r>
      <rPr>
        <sz val="12"/>
        <color theme="1"/>
        <rFont val="Calibri"/>
        <family val="2"/>
        <scheme val="minor"/>
      </rPr>
      <t xml:space="preserve"> (professionnels)</t>
    </r>
    <r>
      <rPr>
        <b/>
        <sz val="12"/>
        <color theme="1"/>
        <rFont val="Calibri"/>
        <family val="2"/>
        <scheme val="minor"/>
      </rPr>
      <t xml:space="preserve"> :</t>
    </r>
  </si>
  <si>
    <r>
      <t>N°SIRET</t>
    </r>
    <r>
      <rPr>
        <sz val="12"/>
        <color theme="1"/>
        <rFont val="Calibri"/>
        <family val="2"/>
        <scheme val="minor"/>
      </rPr>
      <t xml:space="preserve"> (professionnels) :</t>
    </r>
  </si>
  <si>
    <r>
      <t>CATEGORIE</t>
    </r>
    <r>
      <rPr>
        <sz val="12"/>
        <color theme="1"/>
        <rFont val="Calibri"/>
        <family val="2"/>
        <scheme val="minor"/>
      </rPr>
      <t xml:space="preserve"> (hôtel meuble, chambre d'hôtes etc.) :</t>
    </r>
  </si>
  <si>
    <t>ADRESSE DE L'HÉBERGEMENT :</t>
  </si>
  <si>
    <t>TdS départementale</t>
  </si>
  <si>
    <r>
      <t xml:space="preserve"> du                      </t>
    </r>
    <r>
      <rPr>
        <sz val="11"/>
        <color theme="1"/>
        <rFont val="Calibri"/>
        <family val="2"/>
        <scheme val="minor"/>
      </rPr>
      <t>(xx/xx/2024)</t>
    </r>
  </si>
  <si>
    <r>
      <t xml:space="preserve">au              </t>
    </r>
    <r>
      <rPr>
        <sz val="11"/>
        <color theme="1"/>
        <rFont val="Calibri"/>
        <family val="2"/>
        <scheme val="minor"/>
      </rPr>
      <t>(xx/xx/2024)</t>
    </r>
  </si>
  <si>
    <t>nombre de nuitées</t>
  </si>
  <si>
    <t>f</t>
  </si>
  <si>
    <t>g = f / d</t>
  </si>
  <si>
    <t>h = g * 5 % et h = max 2,50 €</t>
  </si>
  <si>
    <t>i = e * (c - b)</t>
  </si>
  <si>
    <t>j = h * i</t>
  </si>
  <si>
    <t xml:space="preserve">k = j * 10 % </t>
  </si>
  <si>
    <t xml:space="preserve">l = j * 15 % </t>
  </si>
  <si>
    <t>m = j * 200%</t>
  </si>
  <si>
    <t>n =  j + k + l + m = j * 325%</t>
  </si>
  <si>
    <t>TdS                       IDF Mobilité</t>
  </si>
  <si>
    <t>à compléter</t>
  </si>
  <si>
    <t>Calculs automatiques</t>
  </si>
  <si>
    <r>
      <t xml:space="preserve">nombre de personnes assujettis à la TdS </t>
    </r>
    <r>
      <rPr>
        <sz val="11"/>
        <color theme="1"/>
        <rFont val="Calibri"/>
        <family val="2"/>
        <scheme val="minor"/>
      </rPr>
      <t>(majeurs)</t>
    </r>
  </si>
  <si>
    <t>Coût total HT du séjour</t>
  </si>
  <si>
    <t>Tarif nuitée</t>
  </si>
  <si>
    <r>
      <t xml:space="preserve">Taxe de séjour applicable par assujetti et par jour </t>
    </r>
    <r>
      <rPr>
        <sz val="11"/>
        <color theme="1"/>
        <rFont val="Calibri"/>
        <family val="2"/>
        <scheme val="minor"/>
      </rPr>
      <t>(maximum 2,50 €)</t>
    </r>
  </si>
  <si>
    <t>sans classement</t>
  </si>
  <si>
    <t>Palace</t>
  </si>
  <si>
    <t>Hôtel 5 étoiles</t>
  </si>
  <si>
    <t>Hôtel 4 étoiles</t>
  </si>
  <si>
    <t>Hôtel 3 étoiles</t>
  </si>
  <si>
    <t>Hôtel 2 étoiles</t>
  </si>
  <si>
    <t>Hôtel 1 étoiles</t>
  </si>
  <si>
    <t>terrain d’hébergement 3,4 et 5étoiles</t>
  </si>
  <si>
    <t>terrain d’hébergement 1 et 2 étoiles</t>
  </si>
  <si>
    <r>
      <t>CATEGORIE DE L'HEBERGEMENT</t>
    </r>
    <r>
      <rPr>
        <sz val="12"/>
        <color theme="1"/>
        <rFont val="Calibri"/>
        <family val="2"/>
        <scheme val="minor"/>
      </rPr>
      <t xml:space="preserve"> :</t>
    </r>
  </si>
  <si>
    <t>(hôtel meuble, chambre d'hôtes etc.)</t>
  </si>
  <si>
    <t>h = g * tarif de la catégorie</t>
  </si>
  <si>
    <t>TARIF APPLICABLE :</t>
  </si>
  <si>
    <r>
      <t xml:space="preserve">Taxe de séjour applicable par assujetti et par jour </t>
    </r>
    <r>
      <rPr>
        <sz val="10"/>
        <color theme="1"/>
        <rFont val="Calibri"/>
        <family val="2"/>
        <scheme val="minor"/>
      </rPr>
      <t>(catégorie hébergement)</t>
    </r>
  </si>
  <si>
    <r>
      <t xml:space="preserve">nombre de personnes assujettis à la TdS </t>
    </r>
    <r>
      <rPr>
        <sz val="10"/>
        <color theme="1"/>
        <rFont val="Calibri"/>
        <family val="2"/>
        <scheme val="minor"/>
      </rPr>
      <t>(majeurs)</t>
    </r>
  </si>
  <si>
    <r>
      <t xml:space="preserve">au              </t>
    </r>
    <r>
      <rPr>
        <sz val="10"/>
        <color theme="1"/>
        <rFont val="Calibri"/>
        <family val="2"/>
        <scheme val="minor"/>
      </rPr>
      <t>(xx/xx/2024)</t>
    </r>
  </si>
  <si>
    <r>
      <t xml:space="preserve"> du                      </t>
    </r>
    <r>
      <rPr>
        <sz val="10"/>
        <color theme="1"/>
        <rFont val="Calibri"/>
        <family val="2"/>
        <scheme val="minor"/>
      </rPr>
      <t>(xx/xx/2024)</t>
    </r>
  </si>
  <si>
    <t>TAUX APPLICABLE :</t>
  </si>
  <si>
    <t>selon délibération</t>
  </si>
  <si>
    <t>Choisir dans la liste déroulante</t>
  </si>
  <si>
    <t>TOTAL arrêté en toutes lettres ……………………………………………………………………………………………………………………………..……………………………………………………………</t>
  </si>
  <si>
    <t xml:space="preserve">TOTAL de la collecte trimestrielle à l'ordre du Trésor Public </t>
  </si>
  <si>
    <t>TOTAL de la collecte trimestrielle à l'ordre du TRÉSOR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</si>
</sst>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33CC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2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165" fontId="0" fillId="0" borderId="1" xfId="1" applyNumberFormat="1" applyFont="1" applyFill="1" applyBorder="1" applyAlignment="1">
      <alignment horizontal="center" vertical="center"/>
    </xf>
    <xf numFmtId="165" fontId="0" fillId="0" borderId="0" xfId="0" applyNumberFormat="1"/>
    <xf numFmtId="14" fontId="0" fillId="0" borderId="1" xfId="0" applyNumberFormat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165" fontId="0" fillId="3" borderId="2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2" applyNumberFormat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5" fontId="0" fillId="4" borderId="16" xfId="0" applyNumberFormat="1" applyFill="1" applyBorder="1" applyAlignment="1">
      <alignment horizontal="center" vertical="center"/>
    </xf>
    <xf numFmtId="165" fontId="0" fillId="3" borderId="24" xfId="1" applyNumberFormat="1" applyFont="1" applyFill="1" applyBorder="1" applyAlignment="1">
      <alignment horizontal="center" vertical="center"/>
    </xf>
    <xf numFmtId="165" fontId="0" fillId="3" borderId="11" xfId="1" applyNumberFormat="1" applyFont="1" applyFill="1" applyBorder="1" applyAlignment="1">
      <alignment horizontal="center" vertical="center"/>
    </xf>
    <xf numFmtId="165" fontId="0" fillId="4" borderId="17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65" fontId="0" fillId="3" borderId="26" xfId="1" applyNumberFormat="1" applyFont="1" applyFill="1" applyBorder="1" applyAlignment="1">
      <alignment horizontal="center" vertical="center"/>
    </xf>
    <xf numFmtId="165" fontId="0" fillId="3" borderId="9" xfId="1" applyNumberFormat="1" applyFont="1" applyFill="1" applyBorder="1" applyAlignment="1">
      <alignment horizontal="center" vertical="center"/>
    </xf>
    <xf numFmtId="165" fontId="2" fillId="4" borderId="27" xfId="0" applyNumberFormat="1" applyFont="1" applyFill="1" applyBorder="1" applyAlignment="1">
      <alignment vertical="center"/>
    </xf>
    <xf numFmtId="165" fontId="10" fillId="2" borderId="2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13" fillId="0" borderId="12" xfId="0" applyFont="1" applyBorder="1"/>
    <xf numFmtId="0" fontId="12" fillId="0" borderId="0" xfId="0" applyFont="1"/>
    <xf numFmtId="44" fontId="0" fillId="0" borderId="0" xfId="1" applyFont="1"/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44" fontId="7" fillId="0" borderId="0" xfId="1" applyFont="1" applyAlignment="1">
      <alignment horizontal="left"/>
    </xf>
    <xf numFmtId="0" fontId="15" fillId="0" borderId="12" xfId="0" applyFont="1" applyBorder="1"/>
    <xf numFmtId="44" fontId="15" fillId="0" borderId="12" xfId="1" applyFont="1" applyBorder="1"/>
    <xf numFmtId="165" fontId="8" fillId="0" borderId="0" xfId="0" applyNumberFormat="1" applyFont="1"/>
    <xf numFmtId="44" fontId="8" fillId="0" borderId="0" xfId="1" applyFont="1" applyFill="1"/>
    <xf numFmtId="44" fontId="8" fillId="0" borderId="0" xfId="1" applyFont="1"/>
    <xf numFmtId="0" fontId="8" fillId="0" borderId="0" xfId="0" applyFont="1"/>
    <xf numFmtId="9" fontId="2" fillId="0" borderId="0" xfId="0" applyNumberFormat="1" applyFont="1" applyAlignment="1">
      <alignment horizontal="left"/>
    </xf>
    <xf numFmtId="44" fontId="1" fillId="0" borderId="0" xfId="1" applyFont="1" applyAlignment="1">
      <alignment horizontal="left"/>
    </xf>
    <xf numFmtId="165" fontId="11" fillId="2" borderId="2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right" vertical="center" indent="1"/>
    </xf>
    <xf numFmtId="0" fontId="10" fillId="2" borderId="28" xfId="0" applyFont="1" applyFill="1" applyBorder="1" applyAlignment="1">
      <alignment horizontal="right" vertical="center" indent="1"/>
    </xf>
    <xf numFmtId="0" fontId="10" fillId="2" borderId="29" xfId="0" applyFont="1" applyFill="1" applyBorder="1" applyAlignment="1">
      <alignment horizontal="right" vertical="center" inden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textRotation="90"/>
    </xf>
    <xf numFmtId="0" fontId="2" fillId="6" borderId="11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CC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"/>
  <sheetViews>
    <sheetView tabSelected="1" zoomScaleNormal="100" workbookViewId="0">
      <selection activeCell="H24" sqref="H24"/>
    </sheetView>
  </sheetViews>
  <sheetFormatPr baseColWidth="10" defaultRowHeight="15" x14ac:dyDescent="0.25"/>
  <cols>
    <col min="1" max="1" width="4.7109375" customWidth="1"/>
    <col min="2" max="4" width="14.5703125" customWidth="1"/>
    <col min="5" max="5" width="16.85546875" customWidth="1"/>
    <col min="6" max="7" width="14.5703125" customWidth="1"/>
    <col min="8" max="8" width="19.7109375" customWidth="1"/>
    <col min="9" max="9" width="14.5703125" customWidth="1"/>
    <col min="10" max="14" width="15.5703125" customWidth="1"/>
  </cols>
  <sheetData>
    <row r="1" spans="1:16" s="2" customFormat="1" ht="15.75" x14ac:dyDescent="0.25">
      <c r="F1" s="9" t="s">
        <v>14</v>
      </c>
      <c r="L1" s="10" t="s">
        <v>16</v>
      </c>
      <c r="M1" s="2" t="s">
        <v>38</v>
      </c>
    </row>
    <row r="2" spans="1:16" s="2" customFormat="1" ht="15.75" x14ac:dyDescent="0.25">
      <c r="F2" s="10" t="s">
        <v>15</v>
      </c>
      <c r="L2" s="10" t="s">
        <v>55</v>
      </c>
      <c r="M2" s="50">
        <v>0.05</v>
      </c>
    </row>
    <row r="3" spans="1:16" s="2" customFormat="1" ht="15.75" x14ac:dyDescent="0.25">
      <c r="F3" s="10" t="s">
        <v>17</v>
      </c>
    </row>
    <row r="4" spans="1:16" s="2" customFormat="1" ht="15.75" x14ac:dyDescent="0.25">
      <c r="F4" s="10"/>
    </row>
    <row r="5" spans="1:16" s="2" customFormat="1" x14ac:dyDescent="0.25"/>
    <row r="6" spans="1:16" ht="19.5" thickBot="1" x14ac:dyDescent="0.35">
      <c r="B6" s="53" t="s">
        <v>32</v>
      </c>
      <c r="C6" s="53"/>
      <c r="D6" s="53"/>
      <c r="E6" s="53"/>
      <c r="F6" s="53"/>
      <c r="G6" s="54" t="s">
        <v>33</v>
      </c>
      <c r="H6" s="55"/>
      <c r="I6" s="55"/>
      <c r="J6" s="55"/>
      <c r="K6" s="55"/>
      <c r="L6" s="55"/>
      <c r="M6" s="55"/>
      <c r="N6" s="56"/>
    </row>
    <row r="7" spans="1:16" ht="33" customHeight="1" x14ac:dyDescent="0.25">
      <c r="A7" s="64" t="s">
        <v>11</v>
      </c>
      <c r="B7" s="65" t="s">
        <v>5</v>
      </c>
      <c r="C7" s="65"/>
      <c r="D7" s="66" t="s">
        <v>6</v>
      </c>
      <c r="E7" s="66" t="s">
        <v>34</v>
      </c>
      <c r="F7" s="66" t="s">
        <v>35</v>
      </c>
      <c r="G7" s="61" t="s">
        <v>36</v>
      </c>
      <c r="H7" s="61" t="s">
        <v>37</v>
      </c>
      <c r="I7" s="68" t="s">
        <v>21</v>
      </c>
      <c r="J7" s="69" t="s">
        <v>7</v>
      </c>
      <c r="K7" s="60" t="s">
        <v>18</v>
      </c>
      <c r="L7" s="60" t="s">
        <v>12</v>
      </c>
      <c r="M7" s="60" t="s">
        <v>31</v>
      </c>
      <c r="N7" s="62" t="s">
        <v>8</v>
      </c>
    </row>
    <row r="8" spans="1:16" ht="30" x14ac:dyDescent="0.25">
      <c r="A8" s="64"/>
      <c r="B8" s="25" t="s">
        <v>19</v>
      </c>
      <c r="C8" s="25" t="s">
        <v>20</v>
      </c>
      <c r="D8" s="67"/>
      <c r="E8" s="67"/>
      <c r="F8" s="67"/>
      <c r="G8" s="61"/>
      <c r="H8" s="61"/>
      <c r="I8" s="68"/>
      <c r="J8" s="70"/>
      <c r="K8" s="61"/>
      <c r="L8" s="61"/>
      <c r="M8" s="61"/>
      <c r="N8" s="63"/>
    </row>
    <row r="9" spans="1:16" s="1" customFormat="1" ht="24.75" thickBot="1" x14ac:dyDescent="0.25">
      <c r="A9" s="26" t="s">
        <v>0</v>
      </c>
      <c r="B9" s="27" t="s">
        <v>1</v>
      </c>
      <c r="C9" s="27" t="s">
        <v>2</v>
      </c>
      <c r="D9" s="27" t="s">
        <v>3</v>
      </c>
      <c r="E9" s="27" t="s">
        <v>4</v>
      </c>
      <c r="F9" s="27" t="s">
        <v>22</v>
      </c>
      <c r="G9" s="20" t="s">
        <v>23</v>
      </c>
      <c r="H9" s="20" t="s">
        <v>24</v>
      </c>
      <c r="I9" s="21" t="s">
        <v>25</v>
      </c>
      <c r="J9" s="22" t="s">
        <v>26</v>
      </c>
      <c r="K9" s="23" t="s">
        <v>27</v>
      </c>
      <c r="L9" s="23" t="s">
        <v>28</v>
      </c>
      <c r="M9" s="23" t="s">
        <v>29</v>
      </c>
      <c r="N9" s="24" t="s">
        <v>30</v>
      </c>
    </row>
    <row r="10" spans="1:16" ht="14.45" customHeight="1" x14ac:dyDescent="0.25">
      <c r="A10" s="11">
        <v>1</v>
      </c>
      <c r="B10" s="6"/>
      <c r="C10" s="6"/>
      <c r="D10" s="12"/>
      <c r="E10" s="12"/>
      <c r="F10" s="4"/>
      <c r="G10" s="13" t="e">
        <f>F10/D10</f>
        <v>#DIV/0!</v>
      </c>
      <c r="H10" s="4" t="e">
        <f>IF(G10*0.05&lt;2.5,ROUND(G10*0.05,2),2.5)</f>
        <v>#DIV/0!</v>
      </c>
      <c r="I10" s="15">
        <f>E10*(C10-B10)</f>
        <v>0</v>
      </c>
      <c r="J10" s="17" t="e">
        <f>ROUND(H10*I10,2)</f>
        <v>#DIV/0!</v>
      </c>
      <c r="K10" s="18" t="e">
        <f>ROUND(0.1*J10,2)</f>
        <v>#DIV/0!</v>
      </c>
      <c r="L10" s="18" t="e">
        <f>ROUND(0.15*J10,2)</f>
        <v>#DIV/0!</v>
      </c>
      <c r="M10" s="18" t="e">
        <f>ROUND(2*J10,2)</f>
        <v>#DIV/0!</v>
      </c>
      <c r="N10" s="19" t="e">
        <f>ROUND(SUM(J10:M10),2)</f>
        <v>#DIV/0!</v>
      </c>
      <c r="P10" s="5"/>
    </row>
    <row r="11" spans="1:16" x14ac:dyDescent="0.25">
      <c r="A11" s="11">
        <f t="shared" ref="A11:A19" si="0">+A10+1</f>
        <v>2</v>
      </c>
      <c r="B11" s="6"/>
      <c r="C11" s="6"/>
      <c r="D11" s="12"/>
      <c r="E11" s="12"/>
      <c r="F11" s="4"/>
      <c r="G11" s="13" t="e">
        <f t="shared" ref="G11" si="1">F11/D11</f>
        <v>#DIV/0!</v>
      </c>
      <c r="H11" s="4" t="e">
        <f t="shared" ref="H11" si="2">IF(G11*0.05&lt;2.5,ROUND(G11*0.05,2),2.5)</f>
        <v>#DIV/0!</v>
      </c>
      <c r="I11" s="15">
        <f t="shared" ref="I11" si="3">E11*(C11-B11)</f>
        <v>0</v>
      </c>
      <c r="J11" s="8" t="e">
        <f t="shared" ref="J11" si="4">ROUND(H11*I11,2)</f>
        <v>#DIV/0!</v>
      </c>
      <c r="K11" s="7" t="e">
        <f t="shared" ref="K11" si="5">ROUND(0.1*J11,2)</f>
        <v>#DIV/0!</v>
      </c>
      <c r="L11" s="7" t="e">
        <f t="shared" ref="L11" si="6">ROUND(0.15*J11,2)</f>
        <v>#DIV/0!</v>
      </c>
      <c r="M11" s="7" t="e">
        <f t="shared" ref="M11" si="7">ROUND(2*J11,2)</f>
        <v>#DIV/0!</v>
      </c>
      <c r="N11" s="14" t="e">
        <f t="shared" ref="N11" si="8">ROUND(SUM(J11:M11),2)</f>
        <v>#DIV/0!</v>
      </c>
      <c r="P11" s="5"/>
    </row>
    <row r="12" spans="1:16" x14ac:dyDescent="0.25">
      <c r="A12" s="11">
        <f t="shared" si="0"/>
        <v>3</v>
      </c>
      <c r="B12" s="6"/>
      <c r="C12" s="6"/>
      <c r="D12" s="12"/>
      <c r="E12" s="12"/>
      <c r="F12" s="4"/>
      <c r="G12" s="13" t="e">
        <f t="shared" ref="G12:G19" si="9">F12/D12</f>
        <v>#DIV/0!</v>
      </c>
      <c r="H12" s="4" t="e">
        <f t="shared" ref="H12:H19" si="10">IF(G12*0.05&lt;2.5,ROUND(G12*0.05,2),2.5)</f>
        <v>#DIV/0!</v>
      </c>
      <c r="I12" s="15">
        <f t="shared" ref="I12:I19" si="11">E12*(C12-B12)</f>
        <v>0</v>
      </c>
      <c r="J12" s="8" t="e">
        <f t="shared" ref="J12:J19" si="12">ROUND(H12*I12,2)</f>
        <v>#DIV/0!</v>
      </c>
      <c r="K12" s="7" t="e">
        <f t="shared" ref="K12:K19" si="13">ROUND(0.1*J12,2)</f>
        <v>#DIV/0!</v>
      </c>
      <c r="L12" s="7" t="e">
        <f t="shared" ref="L12:L19" si="14">ROUND(0.15*J12,2)</f>
        <v>#DIV/0!</v>
      </c>
      <c r="M12" s="7" t="e">
        <f t="shared" ref="M12:M19" si="15">ROUND(2*J12,2)</f>
        <v>#DIV/0!</v>
      </c>
      <c r="N12" s="14" t="e">
        <f t="shared" ref="N12:N19" si="16">ROUND(SUM(J12:M12),2)</f>
        <v>#DIV/0!</v>
      </c>
    </row>
    <row r="13" spans="1:16" x14ac:dyDescent="0.25">
      <c r="A13" s="11">
        <f t="shared" si="0"/>
        <v>4</v>
      </c>
      <c r="B13" s="6"/>
      <c r="C13" s="6"/>
      <c r="D13" s="12"/>
      <c r="E13" s="12"/>
      <c r="F13" s="4"/>
      <c r="G13" s="13" t="e">
        <f t="shared" si="9"/>
        <v>#DIV/0!</v>
      </c>
      <c r="H13" s="4" t="e">
        <f t="shared" si="10"/>
        <v>#DIV/0!</v>
      </c>
      <c r="I13" s="15">
        <f t="shared" si="11"/>
        <v>0</v>
      </c>
      <c r="J13" s="8" t="e">
        <f t="shared" si="12"/>
        <v>#DIV/0!</v>
      </c>
      <c r="K13" s="7" t="e">
        <f t="shared" si="13"/>
        <v>#DIV/0!</v>
      </c>
      <c r="L13" s="7" t="e">
        <f t="shared" si="14"/>
        <v>#DIV/0!</v>
      </c>
      <c r="M13" s="7" t="e">
        <f t="shared" si="15"/>
        <v>#DIV/0!</v>
      </c>
      <c r="N13" s="14" t="e">
        <f t="shared" si="16"/>
        <v>#DIV/0!</v>
      </c>
    </row>
    <row r="14" spans="1:16" x14ac:dyDescent="0.25">
      <c r="A14" s="11">
        <f t="shared" si="0"/>
        <v>5</v>
      </c>
      <c r="B14" s="6"/>
      <c r="C14" s="6"/>
      <c r="D14" s="12"/>
      <c r="E14" s="12"/>
      <c r="F14" s="4"/>
      <c r="G14" s="13" t="e">
        <f t="shared" si="9"/>
        <v>#DIV/0!</v>
      </c>
      <c r="H14" s="4" t="e">
        <f t="shared" si="10"/>
        <v>#DIV/0!</v>
      </c>
      <c r="I14" s="15">
        <f t="shared" si="11"/>
        <v>0</v>
      </c>
      <c r="J14" s="8" t="e">
        <f t="shared" si="12"/>
        <v>#DIV/0!</v>
      </c>
      <c r="K14" s="7" t="e">
        <f t="shared" si="13"/>
        <v>#DIV/0!</v>
      </c>
      <c r="L14" s="7" t="e">
        <f t="shared" si="14"/>
        <v>#DIV/0!</v>
      </c>
      <c r="M14" s="7" t="e">
        <f t="shared" si="15"/>
        <v>#DIV/0!</v>
      </c>
      <c r="N14" s="14" t="e">
        <f t="shared" si="16"/>
        <v>#DIV/0!</v>
      </c>
    </row>
    <row r="15" spans="1:16" x14ac:dyDescent="0.25">
      <c r="A15" s="11">
        <f t="shared" si="0"/>
        <v>6</v>
      </c>
      <c r="B15" s="6"/>
      <c r="C15" s="6"/>
      <c r="D15" s="12"/>
      <c r="E15" s="12"/>
      <c r="F15" s="4"/>
      <c r="G15" s="13" t="e">
        <f t="shared" si="9"/>
        <v>#DIV/0!</v>
      </c>
      <c r="H15" s="4" t="e">
        <f t="shared" si="10"/>
        <v>#DIV/0!</v>
      </c>
      <c r="I15" s="15">
        <f t="shared" si="11"/>
        <v>0</v>
      </c>
      <c r="J15" s="8" t="e">
        <f t="shared" si="12"/>
        <v>#DIV/0!</v>
      </c>
      <c r="K15" s="7" t="e">
        <f t="shared" si="13"/>
        <v>#DIV/0!</v>
      </c>
      <c r="L15" s="7" t="e">
        <f t="shared" si="14"/>
        <v>#DIV/0!</v>
      </c>
      <c r="M15" s="7" t="e">
        <f t="shared" si="15"/>
        <v>#DIV/0!</v>
      </c>
      <c r="N15" s="14" t="e">
        <f t="shared" si="16"/>
        <v>#DIV/0!</v>
      </c>
    </row>
    <row r="16" spans="1:16" x14ac:dyDescent="0.25">
      <c r="A16" s="11">
        <f t="shared" si="0"/>
        <v>7</v>
      </c>
      <c r="B16" s="6"/>
      <c r="C16" s="6"/>
      <c r="D16" s="12"/>
      <c r="E16" s="12"/>
      <c r="F16" s="4"/>
      <c r="G16" s="13" t="e">
        <f t="shared" si="9"/>
        <v>#DIV/0!</v>
      </c>
      <c r="H16" s="4" t="e">
        <f t="shared" si="10"/>
        <v>#DIV/0!</v>
      </c>
      <c r="I16" s="15">
        <f t="shared" si="11"/>
        <v>0</v>
      </c>
      <c r="J16" s="8" t="e">
        <f t="shared" si="12"/>
        <v>#DIV/0!</v>
      </c>
      <c r="K16" s="7" t="e">
        <f t="shared" si="13"/>
        <v>#DIV/0!</v>
      </c>
      <c r="L16" s="7" t="e">
        <f t="shared" si="14"/>
        <v>#DIV/0!</v>
      </c>
      <c r="M16" s="7" t="e">
        <f t="shared" si="15"/>
        <v>#DIV/0!</v>
      </c>
      <c r="N16" s="14" t="e">
        <f t="shared" si="16"/>
        <v>#DIV/0!</v>
      </c>
    </row>
    <row r="17" spans="1:14" x14ac:dyDescent="0.25">
      <c r="A17" s="11">
        <f t="shared" si="0"/>
        <v>8</v>
      </c>
      <c r="B17" s="6"/>
      <c r="C17" s="6"/>
      <c r="D17" s="12"/>
      <c r="E17" s="12"/>
      <c r="F17" s="4"/>
      <c r="G17" s="13" t="e">
        <f t="shared" si="9"/>
        <v>#DIV/0!</v>
      </c>
      <c r="H17" s="4" t="e">
        <f t="shared" si="10"/>
        <v>#DIV/0!</v>
      </c>
      <c r="I17" s="15">
        <f t="shared" si="11"/>
        <v>0</v>
      </c>
      <c r="J17" s="8" t="e">
        <f t="shared" si="12"/>
        <v>#DIV/0!</v>
      </c>
      <c r="K17" s="7" t="e">
        <f t="shared" si="13"/>
        <v>#DIV/0!</v>
      </c>
      <c r="L17" s="7" t="e">
        <f t="shared" si="14"/>
        <v>#DIV/0!</v>
      </c>
      <c r="M17" s="7" t="e">
        <f t="shared" si="15"/>
        <v>#DIV/0!</v>
      </c>
      <c r="N17" s="14" t="e">
        <f t="shared" si="16"/>
        <v>#DIV/0!</v>
      </c>
    </row>
    <row r="18" spans="1:14" x14ac:dyDescent="0.25">
      <c r="A18" s="11">
        <f t="shared" si="0"/>
        <v>9</v>
      </c>
      <c r="B18" s="6"/>
      <c r="C18" s="6"/>
      <c r="D18" s="12"/>
      <c r="E18" s="12"/>
      <c r="F18" s="4"/>
      <c r="G18" s="13" t="e">
        <f t="shared" si="9"/>
        <v>#DIV/0!</v>
      </c>
      <c r="H18" s="4" t="e">
        <f t="shared" si="10"/>
        <v>#DIV/0!</v>
      </c>
      <c r="I18" s="15">
        <f t="shared" si="11"/>
        <v>0</v>
      </c>
      <c r="J18" s="8" t="e">
        <f t="shared" si="12"/>
        <v>#DIV/0!</v>
      </c>
      <c r="K18" s="7" t="e">
        <f t="shared" si="13"/>
        <v>#DIV/0!</v>
      </c>
      <c r="L18" s="7" t="e">
        <f t="shared" si="14"/>
        <v>#DIV/0!</v>
      </c>
      <c r="M18" s="7" t="e">
        <f t="shared" si="15"/>
        <v>#DIV/0!</v>
      </c>
      <c r="N18" s="14" t="e">
        <f t="shared" si="16"/>
        <v>#DIV/0!</v>
      </c>
    </row>
    <row r="19" spans="1:14" ht="15.75" thickBot="1" x14ac:dyDescent="0.3">
      <c r="A19" s="32">
        <f t="shared" si="0"/>
        <v>10</v>
      </c>
      <c r="B19" s="6"/>
      <c r="C19" s="6"/>
      <c r="D19" s="12"/>
      <c r="E19" s="12"/>
      <c r="F19" s="4"/>
      <c r="G19" s="13" t="e">
        <f t="shared" si="9"/>
        <v>#DIV/0!</v>
      </c>
      <c r="H19" s="4" t="e">
        <f t="shared" si="10"/>
        <v>#DIV/0!</v>
      </c>
      <c r="I19" s="15">
        <f t="shared" si="11"/>
        <v>0</v>
      </c>
      <c r="J19" s="28" t="e">
        <f t="shared" si="12"/>
        <v>#DIV/0!</v>
      </c>
      <c r="K19" s="29" t="e">
        <f t="shared" si="13"/>
        <v>#DIV/0!</v>
      </c>
      <c r="L19" s="29" t="e">
        <f t="shared" si="14"/>
        <v>#DIV/0!</v>
      </c>
      <c r="M19" s="29" t="e">
        <f t="shared" si="15"/>
        <v>#DIV/0!</v>
      </c>
      <c r="N19" s="16" t="e">
        <f t="shared" si="16"/>
        <v>#DIV/0!</v>
      </c>
    </row>
    <row r="20" spans="1:14" ht="24.6" customHeight="1" thickBot="1" x14ac:dyDescent="0.3">
      <c r="A20" s="57" t="s">
        <v>59</v>
      </c>
      <c r="B20" s="58"/>
      <c r="C20" s="58"/>
      <c r="D20" s="58"/>
      <c r="E20" s="58"/>
      <c r="F20" s="58"/>
      <c r="G20" s="58"/>
      <c r="H20" s="58"/>
      <c r="I20" s="59"/>
      <c r="J20" s="30" t="e">
        <f>ROUND(SUM(J10:J19),2)</f>
        <v>#DIV/0!</v>
      </c>
      <c r="K20" s="30" t="e">
        <f t="shared" ref="K20:M20" si="17">ROUND(SUM(K10:K19),2)</f>
        <v>#DIV/0!</v>
      </c>
      <c r="L20" s="30" t="e">
        <f t="shared" si="17"/>
        <v>#DIV/0!</v>
      </c>
      <c r="M20" s="30" t="e">
        <f t="shared" si="17"/>
        <v>#DIV/0!</v>
      </c>
      <c r="N20" s="31" t="e">
        <f>IF(ROUND(SUM(J20:M20),2)=ROUND(SUM(N10:N19),2),ROUND(SUM(N10:N19),2),FALSE)</f>
        <v>#DIV/0!</v>
      </c>
    </row>
    <row r="22" spans="1:14" x14ac:dyDescent="0.25">
      <c r="A22" s="2" t="s">
        <v>58</v>
      </c>
      <c r="J22" s="3" t="s">
        <v>9</v>
      </c>
    </row>
    <row r="23" spans="1:14" x14ac:dyDescent="0.25">
      <c r="F23" s="3" t="s">
        <v>13</v>
      </c>
      <c r="J23" t="s">
        <v>10</v>
      </c>
    </row>
  </sheetData>
  <mergeCells count="16">
    <mergeCell ref="B6:F6"/>
    <mergeCell ref="G6:N6"/>
    <mergeCell ref="A20:I20"/>
    <mergeCell ref="K7:K8"/>
    <mergeCell ref="N7:N8"/>
    <mergeCell ref="A7:A8"/>
    <mergeCell ref="B7:C7"/>
    <mergeCell ref="D7:D8"/>
    <mergeCell ref="F7:F8"/>
    <mergeCell ref="G7:G8"/>
    <mergeCell ref="H7:H8"/>
    <mergeCell ref="I7:I8"/>
    <mergeCell ref="J7:J8"/>
    <mergeCell ref="L7:L8"/>
    <mergeCell ref="E7:E8"/>
    <mergeCell ref="M7:M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landscape" r:id="rId1"/>
  <headerFooter>
    <oddHeader>&amp;L&amp;14Ville d'ALFORTVILLE&amp;C&amp;"-,Gras"&amp;16Tableau d'encaissement trimestriel de la taxe de séjour&amp;R&amp;14Trimestre :  1   2   3   4&amp;11
&amp;9entourer le trimestre de déclaration</oddHeader>
    <oddFooter>&amp;L&amp;"-,Gras"Original à retourner avec le réglement à :&amp;"-,Normal"
Service de Gestion Comptable de Créteil
1, place du Général Billotte
94 036 CRETEIL CEDEX&amp;R&amp;"-,Gras"Copie à retourner à :&amp;"-,Normal" 
direction.finances@alfortville.fr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3"/>
  <sheetViews>
    <sheetView zoomScaleNormal="100" workbookViewId="0">
      <selection activeCell="D24" sqref="D24"/>
    </sheetView>
  </sheetViews>
  <sheetFormatPr baseColWidth="10" defaultRowHeight="15" x14ac:dyDescent="0.25"/>
  <cols>
    <col min="1" max="1" width="4.7109375" customWidth="1"/>
    <col min="2" max="4" width="14.5703125" customWidth="1"/>
    <col min="5" max="5" width="16.85546875" customWidth="1"/>
    <col min="6" max="6" width="20.28515625" customWidth="1"/>
    <col min="7" max="7" width="14.5703125" customWidth="1"/>
    <col min="8" max="8" width="19.7109375" customWidth="1"/>
    <col min="9" max="9" width="14.5703125" customWidth="1"/>
    <col min="10" max="11" width="15.5703125" customWidth="1"/>
    <col min="12" max="12" width="20.42578125" customWidth="1"/>
    <col min="13" max="13" width="15.5703125" customWidth="1"/>
    <col min="14" max="14" width="15.5703125" style="49" hidden="1" customWidth="1"/>
    <col min="15" max="15" width="12.85546875" style="49" hidden="1" customWidth="1"/>
    <col min="16" max="16" width="11.42578125" style="38" customWidth="1"/>
    <col min="17" max="17" width="11.42578125" style="39"/>
  </cols>
  <sheetData>
    <row r="1" spans="1:17" s="2" customFormat="1" ht="15.75" customHeight="1" x14ac:dyDescent="0.25">
      <c r="F1" s="9" t="s">
        <v>14</v>
      </c>
      <c r="J1" s="9" t="s">
        <v>47</v>
      </c>
      <c r="K1" s="74" t="s">
        <v>57</v>
      </c>
      <c r="L1" s="74"/>
      <c r="N1" s="49" t="s">
        <v>57</v>
      </c>
      <c r="O1" s="49" t="s">
        <v>56</v>
      </c>
      <c r="P1" s="33"/>
    </row>
    <row r="2" spans="1:17" s="2" customFormat="1" ht="15.75" x14ac:dyDescent="0.25">
      <c r="F2" s="10" t="s">
        <v>15</v>
      </c>
      <c r="J2" s="35" t="s">
        <v>48</v>
      </c>
      <c r="K2" s="3"/>
      <c r="L2" s="3"/>
      <c r="N2" s="34" t="s">
        <v>39</v>
      </c>
      <c r="O2" s="43">
        <v>4.5999999999999996</v>
      </c>
      <c r="P2" s="33"/>
    </row>
    <row r="3" spans="1:17" s="2" customFormat="1" ht="15.75" x14ac:dyDescent="0.25">
      <c r="F3" s="10" t="s">
        <v>17</v>
      </c>
      <c r="J3" s="36" t="s">
        <v>50</v>
      </c>
      <c r="K3" s="51" t="str">
        <f>VLOOKUP(K1,N1:O9,2,FALSE)</f>
        <v>selon délibération</v>
      </c>
      <c r="N3" s="34" t="s">
        <v>40</v>
      </c>
      <c r="O3" s="43">
        <v>3.3</v>
      </c>
      <c r="P3" s="33"/>
    </row>
    <row r="4" spans="1:17" s="2" customFormat="1" ht="15.75" x14ac:dyDescent="0.25">
      <c r="F4" s="10"/>
      <c r="N4" s="34" t="s">
        <v>41</v>
      </c>
      <c r="O4" s="43">
        <v>2.5</v>
      </c>
      <c r="P4" s="33"/>
    </row>
    <row r="5" spans="1:17" s="2" customFormat="1" x14ac:dyDescent="0.25">
      <c r="N5" s="34" t="s">
        <v>42</v>
      </c>
      <c r="O5" s="43">
        <v>1.6</v>
      </c>
      <c r="P5" s="33"/>
    </row>
    <row r="6" spans="1:17" ht="19.5" thickBot="1" x14ac:dyDescent="0.35">
      <c r="B6" s="71" t="s">
        <v>32</v>
      </c>
      <c r="C6" s="72"/>
      <c r="D6" s="72"/>
      <c r="E6" s="73"/>
      <c r="F6" s="54" t="s">
        <v>33</v>
      </c>
      <c r="G6" s="55"/>
      <c r="H6" s="55"/>
      <c r="I6" s="55"/>
      <c r="J6" s="55"/>
      <c r="K6" s="55"/>
      <c r="L6" s="56"/>
      <c r="N6" s="34" t="s">
        <v>43</v>
      </c>
      <c r="O6" s="43">
        <v>1</v>
      </c>
      <c r="Q6"/>
    </row>
    <row r="7" spans="1:17" ht="33" customHeight="1" x14ac:dyDescent="0.25">
      <c r="A7" s="64" t="s">
        <v>11</v>
      </c>
      <c r="B7" s="65" t="s">
        <v>5</v>
      </c>
      <c r="C7" s="65"/>
      <c r="D7" s="66" t="s">
        <v>6</v>
      </c>
      <c r="E7" s="66" t="s">
        <v>52</v>
      </c>
      <c r="F7" s="61" t="s">
        <v>51</v>
      </c>
      <c r="G7" s="68" t="s">
        <v>21</v>
      </c>
      <c r="H7" s="69" t="s">
        <v>7</v>
      </c>
      <c r="I7" s="60" t="s">
        <v>18</v>
      </c>
      <c r="J7" s="60" t="s">
        <v>12</v>
      </c>
      <c r="K7" s="60" t="s">
        <v>31</v>
      </c>
      <c r="L7" s="62" t="s">
        <v>8</v>
      </c>
      <c r="N7" s="34" t="s">
        <v>44</v>
      </c>
      <c r="O7" s="43">
        <v>0.8</v>
      </c>
      <c r="Q7"/>
    </row>
    <row r="8" spans="1:17" ht="27.75" x14ac:dyDescent="0.25">
      <c r="A8" s="64"/>
      <c r="B8" s="25" t="s">
        <v>54</v>
      </c>
      <c r="C8" s="25" t="s">
        <v>53</v>
      </c>
      <c r="D8" s="67"/>
      <c r="E8" s="67"/>
      <c r="F8" s="61"/>
      <c r="G8" s="68"/>
      <c r="H8" s="70"/>
      <c r="I8" s="61"/>
      <c r="J8" s="61"/>
      <c r="K8" s="61"/>
      <c r="L8" s="63"/>
      <c r="N8" s="34" t="s">
        <v>45</v>
      </c>
      <c r="O8" s="43">
        <v>0.6</v>
      </c>
      <c r="Q8"/>
    </row>
    <row r="9" spans="1:17" s="1" customFormat="1" ht="15.75" thickBot="1" x14ac:dyDescent="0.3">
      <c r="A9" s="26" t="s">
        <v>0</v>
      </c>
      <c r="B9" s="27" t="s">
        <v>1</v>
      </c>
      <c r="C9" s="27" t="s">
        <v>2</v>
      </c>
      <c r="D9" s="27" t="s">
        <v>3</v>
      </c>
      <c r="E9" s="27" t="s">
        <v>4</v>
      </c>
      <c r="F9" s="20" t="s">
        <v>49</v>
      </c>
      <c r="G9" s="21" t="s">
        <v>25</v>
      </c>
      <c r="H9" s="22" t="s">
        <v>26</v>
      </c>
      <c r="I9" s="23" t="s">
        <v>27</v>
      </c>
      <c r="J9" s="23" t="s">
        <v>28</v>
      </c>
      <c r="K9" s="23" t="s">
        <v>29</v>
      </c>
      <c r="L9" s="24" t="s">
        <v>30</v>
      </c>
      <c r="N9" s="34" t="s">
        <v>46</v>
      </c>
      <c r="O9" s="43">
        <v>0.2</v>
      </c>
      <c r="P9" s="37"/>
    </row>
    <row r="10" spans="1:17" ht="14.45" customHeight="1" x14ac:dyDescent="0.25">
      <c r="A10" s="11">
        <v>1</v>
      </c>
      <c r="B10" s="6"/>
      <c r="C10" s="6"/>
      <c r="D10" s="12"/>
      <c r="E10" s="12"/>
      <c r="F10" s="4" t="str">
        <f>$K$3</f>
        <v>selon délibération</v>
      </c>
      <c r="G10" s="15"/>
      <c r="H10" s="17" t="e">
        <f>ROUND(F10*G10,2)</f>
        <v>#VALUE!</v>
      </c>
      <c r="I10" s="18" t="e">
        <f>ROUND(0.1*H10,2)</f>
        <v>#VALUE!</v>
      </c>
      <c r="J10" s="18" t="e">
        <f>ROUND(0.15*H10,2)</f>
        <v>#VALUE!</v>
      </c>
      <c r="K10" s="18" t="e">
        <f>ROUND(2*H10,2)</f>
        <v>#VALUE!</v>
      </c>
      <c r="L10" s="19" t="e">
        <f>ROUND(SUM(H10:K10),2)</f>
        <v>#VALUE!</v>
      </c>
      <c r="N10" s="44"/>
      <c r="O10" s="45"/>
      <c r="Q10"/>
    </row>
    <row r="11" spans="1:17" x14ac:dyDescent="0.25">
      <c r="A11" s="11">
        <f t="shared" ref="A11:A19" si="0">+A10+1</f>
        <v>2</v>
      </c>
      <c r="B11" s="6"/>
      <c r="C11" s="6"/>
      <c r="D11" s="12"/>
      <c r="E11" s="12"/>
      <c r="F11" s="4" t="str">
        <f t="shared" ref="F11:F19" si="1">$K$3</f>
        <v>selon délibération</v>
      </c>
      <c r="G11" s="15">
        <f t="shared" ref="G11:G19" si="2">E11*(C11-B11)</f>
        <v>0</v>
      </c>
      <c r="H11" s="8" t="e">
        <f>ROUND(F11*G11,2)</f>
        <v>#VALUE!</v>
      </c>
      <c r="I11" s="7" t="e">
        <f t="shared" ref="I11:I19" si="3">ROUND(0.1*H11,2)</f>
        <v>#VALUE!</v>
      </c>
      <c r="J11" s="7" t="e">
        <f t="shared" ref="J11:J19" si="4">ROUND(0.15*H11,2)</f>
        <v>#VALUE!</v>
      </c>
      <c r="K11" s="7" t="e">
        <f t="shared" ref="K11:K19" si="5">ROUND(2*H11,2)</f>
        <v>#VALUE!</v>
      </c>
      <c r="L11" s="14" t="e">
        <f t="shared" ref="L11:L19" si="6">ROUND(SUM(H11:K11),2)</f>
        <v>#VALUE!</v>
      </c>
      <c r="N11" s="46"/>
      <c r="O11" s="47"/>
      <c r="Q11"/>
    </row>
    <row r="12" spans="1:17" x14ac:dyDescent="0.25">
      <c r="A12" s="11">
        <f t="shared" si="0"/>
        <v>3</v>
      </c>
      <c r="B12" s="6"/>
      <c r="C12" s="6"/>
      <c r="D12" s="12"/>
      <c r="E12" s="12"/>
      <c r="F12" s="4" t="str">
        <f t="shared" si="1"/>
        <v>selon délibération</v>
      </c>
      <c r="G12" s="15"/>
      <c r="H12" s="8" t="e">
        <f t="shared" ref="H12" si="7">ROUND(F12*G12,2)</f>
        <v>#VALUE!</v>
      </c>
      <c r="I12" s="7" t="e">
        <f t="shared" ref="I12" si="8">ROUND(0.1*H12,2)</f>
        <v>#VALUE!</v>
      </c>
      <c r="J12" s="7" t="e">
        <f t="shared" ref="J12" si="9">ROUND(0.15*H12,2)</f>
        <v>#VALUE!</v>
      </c>
      <c r="K12" s="7" t="e">
        <f t="shared" ref="K12" si="10">ROUND(2*H12,2)</f>
        <v>#VALUE!</v>
      </c>
      <c r="L12" s="14" t="e">
        <f t="shared" ref="L12" si="11">ROUND(SUM(H12:K12),2)</f>
        <v>#VALUE!</v>
      </c>
      <c r="N12" s="46"/>
      <c r="O12" s="48"/>
      <c r="Q12"/>
    </row>
    <row r="13" spans="1:17" x14ac:dyDescent="0.25">
      <c r="A13" s="11">
        <f t="shared" si="0"/>
        <v>4</v>
      </c>
      <c r="B13" s="6"/>
      <c r="C13" s="6"/>
      <c r="D13" s="12"/>
      <c r="E13" s="12"/>
      <c r="F13" s="4" t="str">
        <f t="shared" si="1"/>
        <v>selon délibération</v>
      </c>
      <c r="G13" s="15">
        <f t="shared" si="2"/>
        <v>0</v>
      </c>
      <c r="H13" s="8" t="e">
        <f t="shared" ref="H13:H19" si="12">ROUND(F13*G13,2)</f>
        <v>#VALUE!</v>
      </c>
      <c r="I13" s="7" t="e">
        <f t="shared" si="3"/>
        <v>#VALUE!</v>
      </c>
      <c r="J13" s="7" t="e">
        <f t="shared" si="4"/>
        <v>#VALUE!</v>
      </c>
      <c r="K13" s="7" t="e">
        <f t="shared" si="5"/>
        <v>#VALUE!</v>
      </c>
      <c r="L13" s="14" t="e">
        <f t="shared" si="6"/>
        <v>#VALUE!</v>
      </c>
      <c r="O13" s="48"/>
      <c r="Q13"/>
    </row>
    <row r="14" spans="1:17" x14ac:dyDescent="0.25">
      <c r="A14" s="11">
        <f t="shared" si="0"/>
        <v>5</v>
      </c>
      <c r="B14" s="6"/>
      <c r="C14" s="6"/>
      <c r="D14" s="12"/>
      <c r="E14" s="12"/>
      <c r="F14" s="4" t="str">
        <f t="shared" si="1"/>
        <v>selon délibération</v>
      </c>
      <c r="G14" s="15">
        <f t="shared" si="2"/>
        <v>0</v>
      </c>
      <c r="H14" s="8" t="e">
        <f t="shared" si="12"/>
        <v>#VALUE!</v>
      </c>
      <c r="I14" s="7" t="e">
        <f t="shared" si="3"/>
        <v>#VALUE!</v>
      </c>
      <c r="J14" s="7" t="e">
        <f t="shared" si="4"/>
        <v>#VALUE!</v>
      </c>
      <c r="K14" s="7" t="e">
        <f t="shared" si="5"/>
        <v>#VALUE!</v>
      </c>
      <c r="L14" s="14" t="e">
        <f t="shared" si="6"/>
        <v>#VALUE!</v>
      </c>
      <c r="O14" s="48"/>
      <c r="Q14"/>
    </row>
    <row r="15" spans="1:17" x14ac:dyDescent="0.25">
      <c r="A15" s="11">
        <f t="shared" si="0"/>
        <v>6</v>
      </c>
      <c r="B15" s="6"/>
      <c r="C15" s="6"/>
      <c r="D15" s="12"/>
      <c r="E15" s="12"/>
      <c r="F15" s="4" t="str">
        <f t="shared" si="1"/>
        <v>selon délibération</v>
      </c>
      <c r="G15" s="15">
        <f t="shared" si="2"/>
        <v>0</v>
      </c>
      <c r="H15" s="8" t="e">
        <f t="shared" si="12"/>
        <v>#VALUE!</v>
      </c>
      <c r="I15" s="7" t="e">
        <f t="shared" si="3"/>
        <v>#VALUE!</v>
      </c>
      <c r="J15" s="7" t="e">
        <f t="shared" si="4"/>
        <v>#VALUE!</v>
      </c>
      <c r="K15" s="7" t="e">
        <f t="shared" si="5"/>
        <v>#VALUE!</v>
      </c>
      <c r="L15" s="14" t="e">
        <f t="shared" si="6"/>
        <v>#VALUE!</v>
      </c>
      <c r="O15" s="48"/>
      <c r="Q15"/>
    </row>
    <row r="16" spans="1:17" x14ac:dyDescent="0.25">
      <c r="A16" s="11">
        <f t="shared" si="0"/>
        <v>7</v>
      </c>
      <c r="B16" s="6"/>
      <c r="C16" s="6"/>
      <c r="D16" s="12"/>
      <c r="E16" s="12"/>
      <c r="F16" s="4" t="str">
        <f t="shared" si="1"/>
        <v>selon délibération</v>
      </c>
      <c r="G16" s="15">
        <f t="shared" si="2"/>
        <v>0</v>
      </c>
      <c r="H16" s="8" t="e">
        <f t="shared" si="12"/>
        <v>#VALUE!</v>
      </c>
      <c r="I16" s="7" t="e">
        <f t="shared" si="3"/>
        <v>#VALUE!</v>
      </c>
      <c r="J16" s="7" t="e">
        <f t="shared" si="4"/>
        <v>#VALUE!</v>
      </c>
      <c r="K16" s="7" t="e">
        <f t="shared" si="5"/>
        <v>#VALUE!</v>
      </c>
      <c r="L16" s="14" t="e">
        <f t="shared" si="6"/>
        <v>#VALUE!</v>
      </c>
      <c r="O16" s="48"/>
      <c r="Q16"/>
    </row>
    <row r="17" spans="1:17" x14ac:dyDescent="0.25">
      <c r="A17" s="11">
        <f t="shared" si="0"/>
        <v>8</v>
      </c>
      <c r="B17" s="6"/>
      <c r="C17" s="6"/>
      <c r="D17" s="12"/>
      <c r="E17" s="12"/>
      <c r="F17" s="4" t="str">
        <f t="shared" si="1"/>
        <v>selon délibération</v>
      </c>
      <c r="G17" s="15">
        <f t="shared" si="2"/>
        <v>0</v>
      </c>
      <c r="H17" s="8" t="e">
        <f t="shared" si="12"/>
        <v>#VALUE!</v>
      </c>
      <c r="I17" s="7" t="e">
        <f t="shared" si="3"/>
        <v>#VALUE!</v>
      </c>
      <c r="J17" s="7" t="e">
        <f t="shared" si="4"/>
        <v>#VALUE!</v>
      </c>
      <c r="K17" s="7" t="e">
        <f t="shared" si="5"/>
        <v>#VALUE!</v>
      </c>
      <c r="L17" s="14" t="e">
        <f t="shared" si="6"/>
        <v>#VALUE!</v>
      </c>
      <c r="O17" s="48"/>
      <c r="Q17"/>
    </row>
    <row r="18" spans="1:17" x14ac:dyDescent="0.25">
      <c r="A18" s="11">
        <f t="shared" si="0"/>
        <v>9</v>
      </c>
      <c r="B18" s="6"/>
      <c r="C18" s="6"/>
      <c r="D18" s="12"/>
      <c r="E18" s="12"/>
      <c r="F18" s="4" t="str">
        <f t="shared" si="1"/>
        <v>selon délibération</v>
      </c>
      <c r="G18" s="15">
        <f t="shared" si="2"/>
        <v>0</v>
      </c>
      <c r="H18" s="8" t="e">
        <f t="shared" si="12"/>
        <v>#VALUE!</v>
      </c>
      <c r="I18" s="7" t="e">
        <f t="shared" si="3"/>
        <v>#VALUE!</v>
      </c>
      <c r="J18" s="7" t="e">
        <f t="shared" si="4"/>
        <v>#VALUE!</v>
      </c>
      <c r="K18" s="7" t="e">
        <f t="shared" si="5"/>
        <v>#VALUE!</v>
      </c>
      <c r="L18" s="14" t="e">
        <f t="shared" si="6"/>
        <v>#VALUE!</v>
      </c>
      <c r="O18" s="48"/>
      <c r="Q18"/>
    </row>
    <row r="19" spans="1:17" ht="15.75" thickBot="1" x14ac:dyDescent="0.3">
      <c r="A19" s="32">
        <f t="shared" si="0"/>
        <v>10</v>
      </c>
      <c r="B19" s="6"/>
      <c r="C19" s="6"/>
      <c r="D19" s="12"/>
      <c r="E19" s="12"/>
      <c r="F19" s="4" t="str">
        <f t="shared" si="1"/>
        <v>selon délibération</v>
      </c>
      <c r="G19" s="15">
        <f t="shared" si="2"/>
        <v>0</v>
      </c>
      <c r="H19" s="28" t="e">
        <f t="shared" si="12"/>
        <v>#VALUE!</v>
      </c>
      <c r="I19" s="29" t="e">
        <f t="shared" si="3"/>
        <v>#VALUE!</v>
      </c>
      <c r="J19" s="29" t="e">
        <f t="shared" si="4"/>
        <v>#VALUE!</v>
      </c>
      <c r="K19" s="29" t="e">
        <f t="shared" si="5"/>
        <v>#VALUE!</v>
      </c>
      <c r="L19" s="16" t="e">
        <f t="shared" si="6"/>
        <v>#VALUE!</v>
      </c>
      <c r="O19" s="48"/>
      <c r="Q19"/>
    </row>
    <row r="20" spans="1:17" ht="24.6" customHeight="1" thickBot="1" x14ac:dyDescent="0.3">
      <c r="A20" s="40" t="s">
        <v>60</v>
      </c>
      <c r="B20" s="41"/>
      <c r="C20" s="41"/>
      <c r="D20" s="41"/>
      <c r="E20" s="41"/>
      <c r="F20" s="41"/>
      <c r="G20" s="42"/>
      <c r="H20" s="30" t="e">
        <f>ROUND(SUM(H10:H19),2)</f>
        <v>#VALUE!</v>
      </c>
      <c r="I20" s="30" t="e">
        <f t="shared" ref="I20:K20" si="13">ROUND(SUM(I10:I19),2)</f>
        <v>#VALUE!</v>
      </c>
      <c r="J20" s="30" t="e">
        <f t="shared" si="13"/>
        <v>#VALUE!</v>
      </c>
      <c r="K20" s="30" t="e">
        <f t="shared" si="13"/>
        <v>#VALUE!</v>
      </c>
      <c r="L20" s="52" t="e">
        <f>IF(ROUND(SUM(H20:K20),2)=ROUND(SUM(L10:L19),2),ROUND(SUM(L10:L19),2),FALSE)</f>
        <v>#VALUE!</v>
      </c>
      <c r="O20" s="48"/>
      <c r="Q20"/>
    </row>
    <row r="21" spans="1:17" x14ac:dyDescent="0.25">
      <c r="O21" s="48"/>
    </row>
    <row r="22" spans="1:17" x14ac:dyDescent="0.25">
      <c r="A22" s="2" t="s">
        <v>58</v>
      </c>
      <c r="J22" s="3" t="s">
        <v>9</v>
      </c>
    </row>
    <row r="23" spans="1:17" x14ac:dyDescent="0.25">
      <c r="F23" s="3" t="s">
        <v>13</v>
      </c>
      <c r="J23" t="s">
        <v>10</v>
      </c>
    </row>
  </sheetData>
  <mergeCells count="14">
    <mergeCell ref="F6:L6"/>
    <mergeCell ref="B6:E6"/>
    <mergeCell ref="K1:L1"/>
    <mergeCell ref="H7:H8"/>
    <mergeCell ref="I7:I8"/>
    <mergeCell ref="J7:J8"/>
    <mergeCell ref="K7:K8"/>
    <mergeCell ref="L7:L8"/>
    <mergeCell ref="G7:G8"/>
    <mergeCell ref="A7:A8"/>
    <mergeCell ref="B7:C7"/>
    <mergeCell ref="D7:D8"/>
    <mergeCell ref="E7:E8"/>
    <mergeCell ref="F7:F8"/>
  </mergeCells>
  <dataValidations count="1">
    <dataValidation type="list" allowBlank="1" showInputMessage="1" showErrorMessage="1" sqref="K1:L1" xr:uid="{00000000-0002-0000-0100-000000000000}">
      <formula1>$N$1:$N$9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&amp;L&amp;14Ville d'ALFORTVILLE&amp;C&amp;"-,Gras"&amp;16Tableau d'encaissement trimestriel de la taxe de séjour&amp;R&amp;14Trimestre :  1   2   3   4&amp;11
&amp;9entourer le trimestre de déclaration</oddHeader>
    <oddFooter>&amp;L&amp;"-,Gras"Original à retourner avec le réglement à :&amp;"-,Normal"
Service de Gestion Comptable de Créteil
1, place du Général Billotte
94 036 CRETEIL CEDEX&amp;R&amp;"-,Gras"Copie à retourner à :&amp;"-,Normal" 
direction.finances@alfortville.fr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8E1A626E4014AB393FA4774594ADA" ma:contentTypeVersion="18" ma:contentTypeDescription="Crée un document." ma:contentTypeScope="" ma:versionID="fd385c58c63ee7157379cef4db98324b">
  <xsd:schema xmlns:xsd="http://www.w3.org/2001/XMLSchema" xmlns:xs="http://www.w3.org/2001/XMLSchema" xmlns:p="http://schemas.microsoft.com/office/2006/metadata/properties" xmlns:ns2="ff20d766-91fb-4ef2-bc25-c0f528d435a5" xmlns:ns3="8b0a21ca-adfb-4050-9be4-ad4a4a4f207b" targetNamespace="http://schemas.microsoft.com/office/2006/metadata/properties" ma:root="true" ma:fieldsID="d4b1e41302ab00587c3243bc6069cc02" ns2:_="" ns3:_="">
    <xsd:import namespace="ff20d766-91fb-4ef2-bc25-c0f528d435a5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0d766-91fb-4ef2-bc25-c0f528d43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5457c53-52a3-468c-a076-2af96ea82b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c47fb8-0943-456f-b8d8-d5acee86ae0a}" ma:internalName="TaxCatchAll" ma:showField="CatchAllData" ma:web="8b0a21ca-adfb-4050-9be4-ad4a4a4f2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20d766-91fb-4ef2-bc25-c0f528d435a5">
      <Terms xmlns="http://schemas.microsoft.com/office/infopath/2007/PartnerControls"/>
    </lcf76f155ced4ddcb4097134ff3c332f>
    <TaxCatchAll xmlns="8b0a21ca-adfb-4050-9be4-ad4a4a4f207b" xsi:nil="true"/>
  </documentManagement>
</p:properties>
</file>

<file path=customXml/itemProps1.xml><?xml version="1.0" encoding="utf-8"?>
<ds:datastoreItem xmlns:ds="http://schemas.openxmlformats.org/officeDocument/2006/customXml" ds:itemID="{B847FB0E-A14A-4DF3-9037-FDB55D5238D8}"/>
</file>

<file path=customXml/itemProps2.xml><?xml version="1.0" encoding="utf-8"?>
<ds:datastoreItem xmlns:ds="http://schemas.openxmlformats.org/officeDocument/2006/customXml" ds:itemID="{A5D651FC-D378-4BF7-9A5E-CDA1AFC69678}"/>
</file>

<file path=customXml/itemProps3.xml><?xml version="1.0" encoding="utf-8"?>
<ds:datastoreItem xmlns:ds="http://schemas.openxmlformats.org/officeDocument/2006/customXml" ds:itemID="{74402862-5B6D-457D-8E5E-734FBBD0BD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hébergement non-classé</vt:lpstr>
      <vt:lpstr>hébergement classé</vt:lpstr>
      <vt:lpstr>'hébergement classé'!Zone_d_impression</vt:lpstr>
      <vt:lpstr>'hébergement non-classé'!Zone_d_impression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PERRIN</dc:creator>
  <cp:lastModifiedBy>BOOZ Simone</cp:lastModifiedBy>
  <cp:lastPrinted>2024-07-02T15:45:13Z</cp:lastPrinted>
  <dcterms:created xsi:type="dcterms:W3CDTF">2018-12-17T18:16:18Z</dcterms:created>
  <dcterms:modified xsi:type="dcterms:W3CDTF">2024-09-09T09:39:37Z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0x01010032A8E1A626E4014AB393FA4774594ADA</vt:lpwstr>
  </property>
</Properties>
</file>